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https://d.docs.live.net/1d641ecb1bcf430c/Brian - Race Folder/NC200/2023/"/>
    </mc:Choice>
  </mc:AlternateContent>
  <xr:revisionPtr revIDLastSave="40" documentId="13_ncr:1_{6C98179E-DD01-4E12-8731-644620A6A032}" xr6:coauthVersionLast="47" xr6:coauthVersionMax="47" xr10:uidLastSave="{C90B0B5A-14F5-44D6-9148-80F2AEBB1694}"/>
  <bookViews>
    <workbookView xWindow="-120" yWindow="-120" windowWidth="29040" windowHeight="15840" tabRatio="364" xr2:uid="{00000000-000D-0000-FFFF-FFFF00000000}"/>
  </bookViews>
  <sheets>
    <sheet name="Base" sheetId="1" r:id="rId1"/>
  </sheets>
  <definedNames>
    <definedName name="Excel_BuiltIn__FilterDatabase_1">Base!$A$23:$H$59</definedName>
    <definedName name="Excel_BuiltIn__FilterDatabase_1_1">Base!$A$23:$H$59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9" i="1" l="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D19" i="1"/>
  <c r="D18" i="1"/>
  <c r="D17" i="1"/>
  <c r="D16" i="1"/>
  <c r="D15" i="1"/>
  <c r="D14" i="1"/>
  <c r="D13" i="1"/>
  <c r="D12" i="1"/>
  <c r="D11" i="1"/>
  <c r="D10" i="1"/>
  <c r="D9" i="1"/>
  <c r="D8" i="1"/>
  <c r="G24" i="1"/>
  <c r="H24" i="1" s="1"/>
  <c r="G25" i="1" s="1"/>
  <c r="H25" i="1" s="1"/>
  <c r="G26" i="1" s="1"/>
  <c r="H26" i="1" s="1"/>
  <c r="G27" i="1" s="1"/>
  <c r="H27" i="1" s="1"/>
  <c r="G28" i="1" s="1"/>
  <c r="H28" i="1" s="1"/>
  <c r="G29" i="1" s="1"/>
  <c r="H29" i="1" s="1"/>
  <c r="G30" i="1" s="1"/>
  <c r="H30" i="1" s="1"/>
  <c r="G31" i="1" s="1"/>
  <c r="H31" i="1" s="1"/>
  <c r="G32" i="1" s="1"/>
  <c r="H32" i="1" s="1"/>
  <c r="G33" i="1" s="1"/>
  <c r="H33" i="1" s="1"/>
  <c r="G34" i="1" s="1"/>
  <c r="H34" i="1" s="1"/>
  <c r="G35" i="1" s="1"/>
  <c r="H35" i="1" s="1"/>
  <c r="G36" i="1" s="1"/>
  <c r="H36" i="1" s="1"/>
  <c r="G37" i="1" s="1"/>
  <c r="H37" i="1" s="1"/>
  <c r="G38" i="1" s="1"/>
  <c r="H38" i="1" s="1"/>
  <c r="G39" i="1" s="1"/>
  <c r="H39" i="1" s="1"/>
  <c r="G40" i="1" s="1"/>
  <c r="H40" i="1" s="1"/>
  <c r="G41" i="1" s="1"/>
  <c r="H41" i="1" s="1"/>
  <c r="G42" i="1" s="1"/>
  <c r="H42" i="1" s="1"/>
  <c r="G43" i="1" s="1"/>
  <c r="H43" i="1" s="1"/>
  <c r="G44" i="1" s="1"/>
  <c r="H44" i="1" s="1"/>
  <c r="G45" i="1" s="1"/>
  <c r="H45" i="1" s="1"/>
  <c r="G46" i="1" s="1"/>
  <c r="H46" i="1" s="1"/>
  <c r="G47" i="1" s="1"/>
  <c r="H47" i="1" s="1"/>
  <c r="G48" i="1" s="1"/>
  <c r="H48" i="1" s="1"/>
  <c r="G49" i="1" s="1"/>
  <c r="H49" i="1" s="1"/>
  <c r="G50" i="1" s="1"/>
  <c r="H50" i="1" s="1"/>
  <c r="G51" i="1" s="1"/>
  <c r="H51" i="1" s="1"/>
  <c r="G52" i="1" s="1"/>
  <c r="H52" i="1" s="1"/>
  <c r="G53" i="1" s="1"/>
  <c r="H53" i="1" s="1"/>
  <c r="G54" i="1" s="1"/>
  <c r="H54" i="1" s="1"/>
  <c r="G55" i="1" s="1"/>
  <c r="H55" i="1" s="1"/>
  <c r="G56" i="1" s="1"/>
  <c r="H56" i="1" s="1"/>
  <c r="G57" i="1" s="1"/>
  <c r="H57" i="1" s="1"/>
  <c r="G58" i="1" s="1"/>
  <c r="H58" i="1" s="1"/>
  <c r="G59" i="1" s="1"/>
  <c r="H59" i="1" s="1"/>
  <c r="D60" i="1"/>
  <c r="D20" i="1" l="1"/>
  <c r="C21" i="1" s="1"/>
  <c r="H60" i="1"/>
  <c r="C3" i="1"/>
</calcChain>
</file>

<file path=xl/sharedStrings.xml><?xml version="1.0" encoding="utf-8"?>
<sst xmlns="http://schemas.openxmlformats.org/spreadsheetml/2006/main" count="146" uniqueCount="110">
  <si>
    <t>Start Time</t>
  </si>
  <si>
    <t>Number of Runners</t>
  </si>
  <si>
    <t>Instructions:</t>
  </si>
  <si>
    <t>1)  Enter the number of runners in the orange box at top</t>
  </si>
  <si>
    <t>2)  Enter the name and pace for each runner in the yellow area</t>
  </si>
  <si>
    <t>Name</t>
  </si>
  <si>
    <t>Average Pace (8:30 min/mile = 8.5)</t>
  </si>
  <si>
    <t>Total Mileage</t>
  </si>
  <si>
    <t>3)  Assign each leg by selecting the runner name from the drop down in the Runner Column in the blue area of this worksheet</t>
  </si>
  <si>
    <t>Runner 1</t>
  </si>
  <si>
    <t>Runner 2</t>
  </si>
  <si>
    <t>4)  Once all legs have been assigned, you can modify your start time until your estimated finish time is between 2:00 PM and 5:00 PM on Saturday – this will give you an idea of when your team will start</t>
  </si>
  <si>
    <t>Runner 3</t>
  </si>
  <si>
    <t>Runner 4</t>
  </si>
  <si>
    <t>Runner 5</t>
  </si>
  <si>
    <t>5) If you change a runner, update the runner information in the yellow area and then update the leg assignments in the blue area (this will not happen automatically)</t>
  </si>
  <si>
    <t>Runner 6</t>
  </si>
  <si>
    <t>Runner 7</t>
  </si>
  <si>
    <t>Runner 8</t>
  </si>
  <si>
    <t>Runner 9</t>
  </si>
  <si>
    <t>This worksheet will calculate estimated end times for each leg and the finish of the race.  It will also calculate the total mileage for each runner and the average team pace (note that this is in decimal format).</t>
  </si>
  <si>
    <t>Runner 10</t>
  </si>
  <si>
    <t>Runner 11</t>
  </si>
  <si>
    <t>Runner 12</t>
  </si>
  <si>
    <t>Total</t>
  </si>
  <si>
    <t>Calculated Team Pace:</t>
  </si>
  <si>
    <t>min/mile</t>
  </si>
  <si>
    <t>Leg</t>
  </si>
  <si>
    <t>From</t>
  </si>
  <si>
    <t>To</t>
  </si>
  <si>
    <t>Distance</t>
  </si>
  <si>
    <t>Runner</t>
  </si>
  <si>
    <t>Pace</t>
  </si>
  <si>
    <t>End Time</t>
  </si>
  <si>
    <t>Leg #1</t>
  </si>
  <si>
    <t>Lake Benson Park</t>
  </si>
  <si>
    <t>Juniper Level Baptist Church</t>
  </si>
  <si>
    <t>Leg #2</t>
  </si>
  <si>
    <t>Mt. Pleasant Presbyterian Church</t>
  </si>
  <si>
    <t>Leg #3</t>
  </si>
  <si>
    <t>White Memorial Presbyterian Church</t>
  </si>
  <si>
    <t>Leg #4</t>
  </si>
  <si>
    <t>Piney Grove Chapel Baptist Church</t>
  </si>
  <si>
    <t>Leg #5</t>
  </si>
  <si>
    <t>Elevation United Methodist Church</t>
  </si>
  <si>
    <t>Leg #6</t>
  </si>
  <si>
    <t>Four Oaks Civitan</t>
  </si>
  <si>
    <t>Leg #7</t>
  </si>
  <si>
    <t>Leg #8</t>
  </si>
  <si>
    <t>Stone's Creek Advent Christian</t>
  </si>
  <si>
    <t>Leg #9</t>
  </si>
  <si>
    <t>New Zealand PFWB Church</t>
  </si>
  <si>
    <t>Leg #10</t>
  </si>
  <si>
    <t>Bentonville Battlefield Historical Association</t>
  </si>
  <si>
    <t>Leg #11</t>
  </si>
  <si>
    <t>Selah Christian Church</t>
  </si>
  <si>
    <t>Leg #12</t>
  </si>
  <si>
    <t>Leg #13</t>
  </si>
  <si>
    <t>Leg #14</t>
  </si>
  <si>
    <t>Leg #15</t>
  </si>
  <si>
    <t>Leg #16</t>
  </si>
  <si>
    <t xml:space="preserve">Leg #17 </t>
  </si>
  <si>
    <t>Leg #18</t>
  </si>
  <si>
    <t>Pink Hill Elementary School</t>
  </si>
  <si>
    <t>Leg #19</t>
  </si>
  <si>
    <t>Leg #20</t>
  </si>
  <si>
    <t>Leg #21</t>
  </si>
  <si>
    <t>Tuckahoe Christian Church</t>
  </si>
  <si>
    <t>Leg #22</t>
  </si>
  <si>
    <t>Comfort Elementary School</t>
  </si>
  <si>
    <t>Leg #23</t>
  </si>
  <si>
    <t xml:space="preserve">Leg #24 </t>
  </si>
  <si>
    <t>Jones County Government Complex</t>
  </si>
  <si>
    <t>Leg #25</t>
  </si>
  <si>
    <t>Jones Senior High School</t>
  </si>
  <si>
    <t>Leg #26</t>
  </si>
  <si>
    <t>Free Will Chapel Church</t>
  </si>
  <si>
    <t>Leg #27</t>
  </si>
  <si>
    <t>First Baptist Church of Maysville</t>
  </si>
  <si>
    <t>Leg #28</t>
  </si>
  <si>
    <t>Leg #29</t>
  </si>
  <si>
    <t>Silverdale Elementary School</t>
  </si>
  <si>
    <t>Leg #30</t>
  </si>
  <si>
    <t>Midway United Methodist Church</t>
  </si>
  <si>
    <t>Leg #31</t>
  </si>
  <si>
    <t>Crystal Coast Assembly of God</t>
  </si>
  <si>
    <t>Leg #32</t>
  </si>
  <si>
    <t>Western Regional Beach Access</t>
  </si>
  <si>
    <t>Leg #33</t>
  </si>
  <si>
    <t>Leg #34</t>
  </si>
  <si>
    <t>Salter Path Regional Beach Access</t>
  </si>
  <si>
    <t>Leg #35</t>
  </si>
  <si>
    <t>Leg #36</t>
  </si>
  <si>
    <t>The Circle Beach Access</t>
  </si>
  <si>
    <t>Totals</t>
  </si>
  <si>
    <t>Daughtrey Field</t>
  </si>
  <si>
    <t>St. Luke Missionary Baptist Church/Union Church</t>
  </si>
  <si>
    <t>Snow Hill Original Free Will Baptist Church</t>
  </si>
  <si>
    <t>BF Grady Elementary School</t>
  </si>
  <si>
    <t>Iron Steamer Beach Access</t>
  </si>
  <si>
    <t>Trent River Campground</t>
  </si>
  <si>
    <t>New Saint Delight United Holiness Church</t>
  </si>
  <si>
    <t>Estimated Finish Time</t>
  </si>
  <si>
    <t>Blackmans Grove Baptist Church</t>
  </si>
  <si>
    <t>Eureka Christian Church</t>
  </si>
  <si>
    <t>Eastern Regional Beach Access</t>
  </si>
  <si>
    <t>Bethel Baptist Church</t>
  </si>
  <si>
    <t>Pleasant Hill Christian Church</t>
  </si>
  <si>
    <t>Tuna Relay /200 Race Worksheet 2023</t>
  </si>
  <si>
    <t>Grants Creek Baptist Church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</si>
</sst>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hh:mm\ AM/PM"/>
  </numFmts>
  <fonts count="14" x14ac:knownFonts="1">
    <font>
      <sz val="10"/>
      <name val="Arial"/>
      <family val="2"/>
    </font>
    <font>
      <b/>
      <sz val="10"/>
      <color indexed="9"/>
      <name val="Arial Black"/>
      <family val="2"/>
      <charset val="1"/>
    </font>
    <font>
      <b/>
      <sz val="20"/>
      <name val="Cambria"/>
      <family val="1"/>
      <charset val="1"/>
    </font>
    <font>
      <sz val="10"/>
      <name val="Cambria"/>
      <family val="1"/>
      <charset val="1"/>
    </font>
    <font>
      <b/>
      <sz val="15"/>
      <name val="Cambria"/>
      <family val="1"/>
      <charset val="1"/>
    </font>
    <font>
      <b/>
      <sz val="12"/>
      <name val="Cambria"/>
      <family val="1"/>
      <charset val="1"/>
    </font>
    <font>
      <sz val="12"/>
      <name val="Cambria"/>
      <family val="1"/>
      <charset val="1"/>
    </font>
    <font>
      <b/>
      <sz val="10"/>
      <name val="Cambria"/>
      <family val="1"/>
      <charset val="1"/>
    </font>
    <font>
      <b/>
      <u/>
      <sz val="12"/>
      <name val="Cambria"/>
      <family val="1"/>
      <charset val="1"/>
    </font>
    <font>
      <b/>
      <u/>
      <sz val="10"/>
      <name val="Cambria"/>
      <family val="1"/>
      <charset val="1"/>
    </font>
    <font>
      <sz val="15"/>
      <name val="Cambria"/>
      <family val="1"/>
      <charset val="1"/>
    </font>
    <font>
      <sz val="10"/>
      <name val="Arial"/>
      <family val="2"/>
    </font>
    <font>
      <b/>
      <u/>
      <sz val="15"/>
      <name val="Cambria"/>
      <family val="1"/>
      <charset val="1"/>
    </font>
    <font>
      <b/>
      <sz val="12"/>
      <color indexed="13"/>
      <name val="Cambria"/>
      <family val="1"/>
      <charset val="1"/>
    </font>
  </fonts>
  <fills count="10">
    <fill>
      <patternFill patternType="none"/>
    </fill>
    <fill>
      <patternFill patternType="gray125"/>
    </fill>
    <fill>
      <patternFill patternType="solid">
        <fgColor indexed="9"/>
        <bgColor indexed="26"/>
      </patternFill>
    </fill>
    <fill>
      <patternFill patternType="solid">
        <fgColor indexed="51"/>
        <bgColor indexed="13"/>
      </patternFill>
    </fill>
    <fill>
      <patternFill patternType="solid">
        <fgColor indexed="22"/>
        <bgColor indexed="31"/>
      </patternFill>
    </fill>
    <fill>
      <patternFill patternType="solid">
        <fgColor indexed="13"/>
        <bgColor indexed="34"/>
      </patternFill>
    </fill>
    <fill>
      <patternFill patternType="solid">
        <fgColor indexed="11"/>
        <bgColor indexed="49"/>
      </patternFill>
    </fill>
    <fill>
      <patternFill patternType="solid">
        <fgColor indexed="15"/>
        <bgColor indexed="35"/>
      </patternFill>
    </fill>
    <fill>
      <patternFill patternType="solid">
        <fgColor indexed="10"/>
        <bgColor indexed="53"/>
      </patternFill>
    </fill>
    <fill>
      <patternFill patternType="solid">
        <fgColor rgb="FF92D050"/>
        <bgColor indexed="31"/>
      </patternFill>
    </fill>
  </fills>
  <borders count="3">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s>
  <cellStyleXfs count="2">
    <xf numFmtId="0" fontId="0" fillId="0" borderId="0"/>
    <xf numFmtId="0" fontId="1" fillId="2" borderId="0" applyNumberFormat="0" applyBorder="0" applyAlignment="0" applyProtection="0"/>
  </cellStyleXfs>
  <cellXfs count="43">
    <xf numFmtId="0" fontId="0" fillId="0" borderId="0" xfId="0"/>
    <xf numFmtId="0" fontId="2" fillId="0" borderId="0" xfId="0" applyFont="1" applyAlignment="1" applyProtection="1">
      <alignment vertical="top"/>
      <protection hidden="1"/>
    </xf>
    <xf numFmtId="19" fontId="2" fillId="0" borderId="0" xfId="0" applyNumberFormat="1" applyFont="1" applyAlignment="1" applyProtection="1">
      <alignment vertical="top"/>
      <protection hidden="1"/>
    </xf>
    <xf numFmtId="0" fontId="3" fillId="0" borderId="0" xfId="0" applyFont="1" applyProtection="1">
      <protection hidden="1"/>
    </xf>
    <xf numFmtId="0" fontId="4" fillId="3" borderId="1" xfId="0" applyFont="1" applyFill="1" applyBorder="1" applyProtection="1">
      <protection hidden="1"/>
    </xf>
    <xf numFmtId="164" fontId="4" fillId="3" borderId="1" xfId="0" applyNumberFormat="1" applyFont="1" applyFill="1" applyBorder="1" applyProtection="1">
      <protection locked="0"/>
    </xf>
    <xf numFmtId="19" fontId="3" fillId="0" borderId="0" xfId="0" applyNumberFormat="1" applyFont="1" applyProtection="1">
      <protection hidden="1"/>
    </xf>
    <xf numFmtId="164" fontId="4" fillId="3" borderId="1" xfId="0" applyNumberFormat="1" applyFont="1" applyFill="1" applyBorder="1"/>
    <xf numFmtId="0" fontId="4" fillId="3" borderId="1" xfId="0" applyFont="1" applyFill="1" applyBorder="1" applyProtection="1">
      <protection locked="0"/>
    </xf>
    <xf numFmtId="0" fontId="7" fillId="0" borderId="0" xfId="0" applyFont="1" applyProtection="1">
      <protection hidden="1"/>
    </xf>
    <xf numFmtId="0" fontId="8" fillId="0" borderId="0" xfId="0" applyFont="1" applyProtection="1">
      <protection hidden="1"/>
    </xf>
    <xf numFmtId="0" fontId="5" fillId="0" borderId="0" xfId="0" applyFont="1" applyProtection="1">
      <protection hidden="1"/>
    </xf>
    <xf numFmtId="0" fontId="9" fillId="0" borderId="0" xfId="0" applyFont="1" applyProtection="1">
      <protection hidden="1"/>
    </xf>
    <xf numFmtId="0" fontId="8" fillId="5" borderId="2" xfId="0" applyFont="1" applyFill="1" applyBorder="1" applyProtection="1">
      <protection hidden="1"/>
    </xf>
    <xf numFmtId="0" fontId="5" fillId="5" borderId="2" xfId="0" applyFont="1" applyFill="1" applyBorder="1" applyProtection="1">
      <protection hidden="1"/>
    </xf>
    <xf numFmtId="0" fontId="5" fillId="5" borderId="1" xfId="0" applyFont="1" applyFill="1" applyBorder="1" applyProtection="1">
      <protection locked="0"/>
    </xf>
    <xf numFmtId="0" fontId="6" fillId="5" borderId="1" xfId="0" applyFont="1" applyFill="1" applyBorder="1" applyProtection="1">
      <protection hidden="1"/>
    </xf>
    <xf numFmtId="0" fontId="6" fillId="0" borderId="0" xfId="0" applyFont="1" applyProtection="1">
      <protection hidden="1"/>
    </xf>
    <xf numFmtId="0" fontId="5" fillId="5" borderId="1" xfId="0" applyFont="1" applyFill="1" applyBorder="1" applyProtection="1">
      <protection hidden="1"/>
    </xf>
    <xf numFmtId="0" fontId="10" fillId="0" borderId="0" xfId="0" applyFont="1" applyProtection="1">
      <protection hidden="1"/>
    </xf>
    <xf numFmtId="0" fontId="4" fillId="6" borderId="1" xfId="0" applyFont="1" applyFill="1" applyBorder="1" applyProtection="1">
      <protection hidden="1"/>
    </xf>
    <xf numFmtId="2" fontId="4" fillId="6" borderId="1" xfId="0" applyNumberFormat="1" applyFont="1" applyFill="1" applyBorder="1" applyProtection="1">
      <protection hidden="1"/>
    </xf>
    <xf numFmtId="19" fontId="10" fillId="0" borderId="0" xfId="0" applyNumberFormat="1" applyFont="1" applyProtection="1">
      <protection hidden="1"/>
    </xf>
    <xf numFmtId="0" fontId="11" fillId="0" borderId="0" xfId="0" applyFont="1" applyProtection="1">
      <protection hidden="1"/>
    </xf>
    <xf numFmtId="0" fontId="12" fillId="7" borderId="1" xfId="0" applyFont="1" applyFill="1" applyBorder="1" applyProtection="1">
      <protection hidden="1"/>
    </xf>
    <xf numFmtId="19" fontId="12" fillId="7" borderId="1" xfId="0" applyNumberFormat="1" applyFont="1" applyFill="1" applyBorder="1" applyProtection="1">
      <protection hidden="1"/>
    </xf>
    <xf numFmtId="0" fontId="12" fillId="0" borderId="0" xfId="0" applyFont="1" applyProtection="1">
      <protection hidden="1"/>
    </xf>
    <xf numFmtId="0" fontId="6" fillId="7" borderId="1" xfId="0" applyFont="1" applyFill="1" applyBorder="1" applyAlignment="1" applyProtection="1">
      <alignment horizontal="left"/>
      <protection hidden="1"/>
    </xf>
    <xf numFmtId="0" fontId="6" fillId="7" borderId="1" xfId="0" applyFont="1" applyFill="1" applyBorder="1" applyAlignment="1" applyProtection="1">
      <alignment wrapText="1"/>
      <protection hidden="1"/>
    </xf>
    <xf numFmtId="0" fontId="6" fillId="7" borderId="1" xfId="0" applyFont="1" applyFill="1" applyBorder="1" applyAlignment="1" applyProtection="1">
      <alignment horizontal="center" wrapText="1"/>
      <protection hidden="1"/>
    </xf>
    <xf numFmtId="0" fontId="6" fillId="7" borderId="1" xfId="0" applyFont="1" applyFill="1" applyBorder="1" applyAlignment="1" applyProtection="1">
      <alignment wrapText="1"/>
      <protection locked="0"/>
    </xf>
    <xf numFmtId="0" fontId="6" fillId="7" borderId="1" xfId="0" applyFont="1" applyFill="1" applyBorder="1" applyAlignment="1" applyProtection="1">
      <alignment horizontal="center"/>
      <protection hidden="1"/>
    </xf>
    <xf numFmtId="19" fontId="6" fillId="7" borderId="1" xfId="0" applyNumberFormat="1" applyFont="1" applyFill="1" applyBorder="1" applyProtection="1">
      <protection hidden="1"/>
    </xf>
    <xf numFmtId="0" fontId="6" fillId="7" borderId="1" xfId="0" applyFont="1" applyFill="1" applyBorder="1" applyProtection="1">
      <protection hidden="1"/>
    </xf>
    <xf numFmtId="0" fontId="13" fillId="8" borderId="1" xfId="0" applyFont="1" applyFill="1" applyBorder="1" applyProtection="1">
      <protection hidden="1"/>
    </xf>
    <xf numFmtId="0" fontId="13" fillId="8" borderId="1" xfId="0" applyFont="1" applyFill="1" applyBorder="1" applyAlignment="1" applyProtection="1">
      <alignment horizontal="center"/>
      <protection hidden="1"/>
    </xf>
    <xf numFmtId="19" fontId="13" fillId="8" borderId="1" xfId="0" applyNumberFormat="1" applyFont="1" applyFill="1" applyBorder="1" applyProtection="1">
      <protection hidden="1"/>
    </xf>
    <xf numFmtId="46" fontId="13" fillId="8" borderId="1" xfId="0" applyNumberFormat="1" applyFont="1" applyFill="1" applyBorder="1" applyProtection="1">
      <protection hidden="1"/>
    </xf>
    <xf numFmtId="0" fontId="6" fillId="4" borderId="1" xfId="0" applyFont="1" applyFill="1" applyBorder="1" applyAlignment="1" applyProtection="1">
      <alignment horizontal="left" wrapText="1"/>
      <protection hidden="1"/>
    </xf>
    <xf numFmtId="0" fontId="6" fillId="4" borderId="1" xfId="0" applyFont="1" applyFill="1" applyBorder="1" applyAlignment="1" applyProtection="1">
      <alignment wrapText="1"/>
      <protection hidden="1"/>
    </xf>
    <xf numFmtId="0" fontId="2" fillId="0" borderId="0" xfId="0" applyFont="1" applyAlignment="1" applyProtection="1">
      <alignment vertical="top"/>
      <protection hidden="1"/>
    </xf>
    <xf numFmtId="0" fontId="5" fillId="9" borderId="1" xfId="0" applyFont="1" applyFill="1" applyBorder="1" applyProtection="1">
      <protection hidden="1"/>
    </xf>
    <xf numFmtId="0" fontId="6" fillId="4" borderId="1" xfId="0" applyFont="1" applyFill="1" applyBorder="1" applyProtection="1">
      <protection hidden="1"/>
    </xf>
  </cellXfs>
  <cellStyles count="2">
    <cellStyle name="Normal" xfId="0" builtinId="0"/>
    <cellStyle name="WhiteOnWhite" xfId="1" xr:uid="{00000000-0005-0000-0000-000001000000}"/>
  </cellStyles>
  <dxfs count="24">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
      <font>
        <b/>
        <i val="0"/>
        <condense val="0"/>
        <extend val="0"/>
        <color indexed="9"/>
      </font>
      <fill>
        <patternFill patternType="solid">
          <fgColor indexed="26"/>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zoomScale="90" zoomScaleNormal="90" workbookViewId="0">
      <selection sqref="A1:C1"/>
    </sheetView>
  </sheetViews>
  <sheetFormatPr defaultColWidth="11.5703125" defaultRowHeight="12.75" x14ac:dyDescent="0.2"/>
  <cols>
    <col min="1" max="1" width="11.42578125" style="3" customWidth="1"/>
    <col min="2" max="2" width="46.7109375" style="3" customWidth="1"/>
    <col min="3" max="3" width="47.140625" style="3" customWidth="1"/>
    <col min="4" max="4" width="16.42578125" style="3" customWidth="1"/>
    <col min="5" max="5" width="25.42578125" style="3" customWidth="1"/>
    <col min="6" max="6" width="11.5703125" style="3"/>
    <col min="7" max="7" width="17.140625" style="6" customWidth="1"/>
    <col min="8" max="8" width="15.140625" style="6" customWidth="1"/>
    <col min="9" max="16384" width="11.5703125" style="3"/>
  </cols>
  <sheetData>
    <row r="1" spans="1:10" s="1" customFormat="1" ht="41.85" customHeight="1" x14ac:dyDescent="0.2">
      <c r="A1" s="40" t="s">
        <v>108</v>
      </c>
      <c r="B1" s="40"/>
      <c r="C1" s="40"/>
      <c r="G1" s="2"/>
      <c r="H1" s="2"/>
    </row>
    <row r="2" spans="1:10" ht="18.75" x14ac:dyDescent="0.25">
      <c r="B2" s="4" t="s">
        <v>0</v>
      </c>
      <c r="C2" s="5">
        <v>45219.208333333336</v>
      </c>
    </row>
    <row r="3" spans="1:10" ht="18.75" x14ac:dyDescent="0.25">
      <c r="B3" s="4" t="s">
        <v>102</v>
      </c>
      <c r="C3" s="7">
        <f>H59</f>
        <v>45219.208333333336</v>
      </c>
      <c r="F3" s="41" t="s">
        <v>2</v>
      </c>
      <c r="G3" s="41"/>
      <c r="H3" s="41"/>
      <c r="I3" s="41"/>
      <c r="J3" s="41"/>
    </row>
    <row r="4" spans="1:10" ht="18.75" x14ac:dyDescent="0.25">
      <c r="B4" s="4" t="s">
        <v>1</v>
      </c>
      <c r="C4" s="8">
        <v>12</v>
      </c>
      <c r="F4" s="42" t="s">
        <v>3</v>
      </c>
      <c r="G4" s="42"/>
      <c r="H4" s="42"/>
      <c r="I4" s="42"/>
      <c r="J4" s="42"/>
    </row>
    <row r="5" spans="1:10" ht="15.75" x14ac:dyDescent="0.25">
      <c r="F5" s="42" t="s">
        <v>4</v>
      </c>
      <c r="G5" s="42"/>
      <c r="H5" s="42"/>
      <c r="I5" s="42"/>
      <c r="J5" s="42"/>
    </row>
    <row r="6" spans="1:10" s="9" customFormat="1" ht="15.2" customHeight="1" x14ac:dyDescent="0.25">
      <c r="B6" s="10"/>
      <c r="C6" s="10"/>
      <c r="D6" s="11"/>
      <c r="E6" s="12"/>
      <c r="F6" s="39" t="s">
        <v>8</v>
      </c>
      <c r="G6" s="39"/>
      <c r="H6" s="39"/>
      <c r="I6" s="39"/>
      <c r="J6" s="39"/>
    </row>
    <row r="7" spans="1:10" ht="15.75" x14ac:dyDescent="0.25">
      <c r="B7" s="13" t="s">
        <v>5</v>
      </c>
      <c r="C7" s="13" t="s">
        <v>6</v>
      </c>
      <c r="D7" s="14" t="s">
        <v>7</v>
      </c>
      <c r="F7" s="39"/>
      <c r="G7" s="39"/>
      <c r="H7" s="39"/>
      <c r="I7" s="39"/>
      <c r="J7" s="39"/>
    </row>
    <row r="8" spans="1:10" ht="15.6" customHeight="1" x14ac:dyDescent="0.25">
      <c r="B8" s="15" t="s">
        <v>9</v>
      </c>
      <c r="C8" s="15">
        <v>10</v>
      </c>
      <c r="D8" s="16">
        <f t="shared" ref="D8:D19" si="0">IF(E$24=B8,D$24,0)+IF(E$25=B8,D$25,0)+IF(E$26=B8,D$26,0)+IF(E$27=B8,D$27,0)+IF(E$28=B8,D$28,0)+IF(E$29=B8,D$29,0)+IF(E$30=B8,D$30,0)+IF(E$31=B8,D$31,0)+IF(E$32=B8,D$32,0)+IF(E$33=B8,D$33,0)+IF(E$34=B8,D$34,0)+IF(E$35=B8,D$35,0)+IF(E$36=B8,D$36,0)+IF(E$37=B8,D$37,0)+IF(E$38=B8,D$38,0)+IF(E$39=B8,D$39,0)+IF(E$40=B8,D$40,0)+IF(E$41=B8,D$41,0)+IF(E$42=B8,D$42,0)+IF(E$43=B8,D$43,0)+IF(E$44=B8,D$44,0)+IF(E$45=B8,D$45,0)+IF(E$46=B8,D$46,0)+IF(E$47=B8,D$47,0)+IF(E$48=B8,D$48,0)+IF(E$49=B8,D$49,0)+IF(E$50=B8,D$50,0)+IF(E$51=B8,D$51,0)+IF(E$52=B8,D$52,0)+IF(E$53=B8,D$53,0)+IF(E$54=B8,D$54,0)+IF(E$55=B8,D$55,0)+IF(E$56=B8,D$56,0)+IF(E$57=B8,D$57,0)+IF(E$58=B8,D$58,0)+IF(E$59=B8,D$59,0)</f>
        <v>0</v>
      </c>
      <c r="F8" s="39" t="s">
        <v>11</v>
      </c>
      <c r="G8" s="39"/>
      <c r="H8" s="39"/>
      <c r="I8" s="39"/>
      <c r="J8" s="39"/>
    </row>
    <row r="9" spans="1:10" ht="15.75" x14ac:dyDescent="0.25">
      <c r="B9" s="15" t="s">
        <v>10</v>
      </c>
      <c r="C9" s="15">
        <v>10</v>
      </c>
      <c r="D9" s="16">
        <f t="shared" si="0"/>
        <v>0</v>
      </c>
      <c r="F9" s="39"/>
      <c r="G9" s="39"/>
      <c r="H9" s="39"/>
      <c r="I9" s="39"/>
      <c r="J9" s="39"/>
    </row>
    <row r="10" spans="1:10" ht="15.75" x14ac:dyDescent="0.25">
      <c r="B10" s="15" t="s">
        <v>12</v>
      </c>
      <c r="C10" s="15">
        <v>10</v>
      </c>
      <c r="D10" s="16">
        <f t="shared" si="0"/>
        <v>0</v>
      </c>
      <c r="F10" s="39"/>
      <c r="G10" s="39"/>
      <c r="H10" s="39"/>
      <c r="I10" s="39"/>
      <c r="J10" s="39"/>
    </row>
    <row r="11" spans="1:10" ht="15.6" customHeight="1" x14ac:dyDescent="0.25">
      <c r="B11" s="15" t="s">
        <v>13</v>
      </c>
      <c r="C11" s="15">
        <v>10</v>
      </c>
      <c r="D11" s="16">
        <f t="shared" si="0"/>
        <v>0</v>
      </c>
      <c r="E11" s="9"/>
      <c r="F11" s="38" t="s">
        <v>15</v>
      </c>
      <c r="G11" s="38"/>
      <c r="H11" s="38"/>
      <c r="I11" s="38"/>
      <c r="J11" s="38"/>
    </row>
    <row r="12" spans="1:10" ht="15.75" x14ac:dyDescent="0.25">
      <c r="B12" s="15" t="s">
        <v>14</v>
      </c>
      <c r="C12" s="15">
        <v>10</v>
      </c>
      <c r="D12" s="16">
        <f t="shared" si="0"/>
        <v>0</v>
      </c>
      <c r="F12" s="38"/>
      <c r="G12" s="38"/>
      <c r="H12" s="38"/>
      <c r="I12" s="38"/>
      <c r="J12" s="38"/>
    </row>
    <row r="13" spans="1:10" ht="15.75" x14ac:dyDescent="0.25">
      <c r="B13" s="15" t="s">
        <v>16</v>
      </c>
      <c r="C13" s="15">
        <v>10</v>
      </c>
      <c r="D13" s="16">
        <f t="shared" si="0"/>
        <v>0</v>
      </c>
      <c r="F13" s="38"/>
      <c r="G13" s="38"/>
      <c r="H13" s="38"/>
      <c r="I13" s="38"/>
      <c r="J13" s="38"/>
    </row>
    <row r="14" spans="1:10" ht="15.75" x14ac:dyDescent="0.25">
      <c r="B14" s="15" t="s">
        <v>17</v>
      </c>
      <c r="C14" s="15">
        <v>10</v>
      </c>
      <c r="D14" s="16">
        <f t="shared" si="0"/>
        <v>0</v>
      </c>
      <c r="F14" s="17"/>
    </row>
    <row r="15" spans="1:10" ht="15.6" customHeight="1" x14ac:dyDescent="0.25">
      <c r="B15" s="15" t="s">
        <v>18</v>
      </c>
      <c r="C15" s="15">
        <v>10</v>
      </c>
      <c r="D15" s="16">
        <f t="shared" si="0"/>
        <v>0</v>
      </c>
      <c r="F15" s="39" t="s">
        <v>20</v>
      </c>
      <c r="G15" s="39"/>
      <c r="H15" s="39"/>
      <c r="I15" s="39"/>
      <c r="J15" s="39"/>
    </row>
    <row r="16" spans="1:10" ht="15.75" x14ac:dyDescent="0.25">
      <c r="B16" s="15" t="s">
        <v>19</v>
      </c>
      <c r="C16" s="15">
        <v>10</v>
      </c>
      <c r="D16" s="16">
        <f t="shared" si="0"/>
        <v>0</v>
      </c>
      <c r="F16" s="39"/>
      <c r="G16" s="39"/>
      <c r="H16" s="39"/>
      <c r="I16" s="39"/>
      <c r="J16" s="39"/>
    </row>
    <row r="17" spans="1:10" ht="15.75" x14ac:dyDescent="0.25">
      <c r="B17" s="15" t="s">
        <v>21</v>
      </c>
      <c r="C17" s="15">
        <v>10</v>
      </c>
      <c r="D17" s="16">
        <f t="shared" si="0"/>
        <v>0</v>
      </c>
      <c r="F17" s="39"/>
      <c r="G17" s="39"/>
      <c r="H17" s="39"/>
      <c r="I17" s="39"/>
      <c r="J17" s="39"/>
    </row>
    <row r="18" spans="1:10" ht="15.75" x14ac:dyDescent="0.25">
      <c r="B18" s="15" t="s">
        <v>22</v>
      </c>
      <c r="C18" s="15">
        <v>10</v>
      </c>
      <c r="D18" s="16">
        <f t="shared" si="0"/>
        <v>0</v>
      </c>
      <c r="F18" s="39"/>
      <c r="G18" s="39"/>
      <c r="H18" s="39"/>
      <c r="I18" s="39"/>
      <c r="J18" s="39"/>
    </row>
    <row r="19" spans="1:10" ht="15.75" x14ac:dyDescent="0.25">
      <c r="B19" s="15" t="s">
        <v>23</v>
      </c>
      <c r="C19" s="15">
        <v>10</v>
      </c>
      <c r="D19" s="16">
        <f t="shared" si="0"/>
        <v>0</v>
      </c>
    </row>
    <row r="20" spans="1:10" ht="15.75" x14ac:dyDescent="0.25">
      <c r="B20" s="18" t="s">
        <v>24</v>
      </c>
      <c r="C20" s="18"/>
      <c r="D20" s="18">
        <f>SUM(D8:D19)</f>
        <v>0</v>
      </c>
    </row>
    <row r="21" spans="1:10" s="19" customFormat="1" ht="18.75" x14ac:dyDescent="0.25">
      <c r="B21" s="20" t="s">
        <v>25</v>
      </c>
      <c r="C21" s="21" t="str">
        <f>IF(D20=D60,(IF(HOUR(H60)&lt;18,HOUR(H60)+24,HOUR(H60))*60+MINUTE(H60)+SECOND(H60)/60)/D60,"Incomplete")</f>
        <v>Incomplete</v>
      </c>
      <c r="D21" s="20" t="s">
        <v>26</v>
      </c>
      <c r="G21" s="22"/>
      <c r="H21" s="22"/>
    </row>
    <row r="22" spans="1:10" x14ac:dyDescent="0.2">
      <c r="A22" s="23"/>
      <c r="B22" s="23"/>
      <c r="C22" s="23"/>
      <c r="D22" s="23"/>
      <c r="E22" s="23"/>
      <c r="F22" s="23"/>
      <c r="G22" s="23"/>
      <c r="H22" s="23"/>
    </row>
    <row r="23" spans="1:10" s="26" customFormat="1" ht="18.75" x14ac:dyDescent="0.25">
      <c r="A23" s="24" t="s">
        <v>27</v>
      </c>
      <c r="B23" s="24" t="s">
        <v>28</v>
      </c>
      <c r="C23" s="24" t="s">
        <v>29</v>
      </c>
      <c r="D23" s="24" t="s">
        <v>30</v>
      </c>
      <c r="E23" s="24" t="s">
        <v>31</v>
      </c>
      <c r="F23" s="24" t="s">
        <v>32</v>
      </c>
      <c r="G23" s="25" t="s">
        <v>0</v>
      </c>
      <c r="H23" s="25" t="s">
        <v>33</v>
      </c>
    </row>
    <row r="24" spans="1:10" ht="15.75" x14ac:dyDescent="0.25">
      <c r="A24" s="27" t="s">
        <v>34</v>
      </c>
      <c r="B24" s="28" t="s">
        <v>35</v>
      </c>
      <c r="C24" s="28" t="s">
        <v>36</v>
      </c>
      <c r="D24" s="29">
        <v>5.69</v>
      </c>
      <c r="E24" s="30"/>
      <c r="F24" s="31" t="str">
        <f t="shared" ref="F24:F59" si="1">IF(E24="","",IF(E24=$B$8,$C$8,IF(E24=$B$9,$C$9,IF(E24=$B$10,$C$10,IF(E24=$B$11,$C$11,IF(E24=$B$12,$C$12,IF(E24=$B$13,$C$13,IF(E24=$B$14,$C$14,IF(E24=$B$15,$C$15,IF(E24=$B$16,$C$16,IF(E24=$B$17,$C$17,IF(E24=$B$18,$C$18,IF(E24=$B$19,$C$19,"NA")))))))))))))</f>
        <v/>
      </c>
      <c r="G24" s="32">
        <f>C2</f>
        <v>45219.208333333336</v>
      </c>
      <c r="H24" s="32">
        <f t="shared" ref="H24:H59" si="2">G24+TIME(0,0,IF(F24="",0,F24)*60*D24)</f>
        <v>45219.208333333336</v>
      </c>
    </row>
    <row r="25" spans="1:10" ht="15.75" x14ac:dyDescent="0.25">
      <c r="A25" s="33" t="s">
        <v>37</v>
      </c>
      <c r="B25" s="28" t="s">
        <v>36</v>
      </c>
      <c r="C25" s="28" t="s">
        <v>38</v>
      </c>
      <c r="D25" s="29">
        <v>5.73</v>
      </c>
      <c r="E25" s="30"/>
      <c r="F25" s="31" t="str">
        <f t="shared" si="1"/>
        <v/>
      </c>
      <c r="G25" s="32">
        <f t="shared" ref="G25:G59" si="3">H24</f>
        <v>45219.208333333336</v>
      </c>
      <c r="H25" s="32">
        <f t="shared" si="2"/>
        <v>45219.208333333336</v>
      </c>
    </row>
    <row r="26" spans="1:10" ht="15.75" x14ac:dyDescent="0.25">
      <c r="A26" s="33" t="s">
        <v>39</v>
      </c>
      <c r="B26" s="28" t="s">
        <v>38</v>
      </c>
      <c r="C26" s="28" t="s">
        <v>40</v>
      </c>
      <c r="D26" s="29">
        <v>3.49</v>
      </c>
      <c r="E26" s="30"/>
      <c r="F26" s="31" t="str">
        <f t="shared" si="1"/>
        <v/>
      </c>
      <c r="G26" s="32">
        <f t="shared" si="3"/>
        <v>45219.208333333336</v>
      </c>
      <c r="H26" s="32">
        <f t="shared" si="2"/>
        <v>45219.208333333336</v>
      </c>
    </row>
    <row r="27" spans="1:10" ht="15.75" x14ac:dyDescent="0.25">
      <c r="A27" s="33" t="s">
        <v>41</v>
      </c>
      <c r="B27" s="28" t="s">
        <v>40</v>
      </c>
      <c r="C27" s="28" t="s">
        <v>42</v>
      </c>
      <c r="D27" s="29">
        <v>5.61</v>
      </c>
      <c r="E27" s="30"/>
      <c r="F27" s="31" t="str">
        <f t="shared" si="1"/>
        <v/>
      </c>
      <c r="G27" s="32">
        <f t="shared" si="3"/>
        <v>45219.208333333336</v>
      </c>
      <c r="H27" s="32">
        <f t="shared" si="2"/>
        <v>45219.208333333336</v>
      </c>
    </row>
    <row r="28" spans="1:10" ht="15.75" x14ac:dyDescent="0.25">
      <c r="A28" s="33" t="s">
        <v>43</v>
      </c>
      <c r="B28" s="28" t="s">
        <v>42</v>
      </c>
      <c r="C28" s="28" t="s">
        <v>44</v>
      </c>
      <c r="D28" s="29">
        <v>9.07</v>
      </c>
      <c r="E28" s="30"/>
      <c r="F28" s="31" t="str">
        <f t="shared" si="1"/>
        <v/>
      </c>
      <c r="G28" s="32">
        <f t="shared" si="3"/>
        <v>45219.208333333336</v>
      </c>
      <c r="H28" s="32">
        <f t="shared" si="2"/>
        <v>45219.208333333336</v>
      </c>
    </row>
    <row r="29" spans="1:10" ht="15.75" x14ac:dyDescent="0.25">
      <c r="A29" s="33" t="s">
        <v>45</v>
      </c>
      <c r="B29" s="28" t="s">
        <v>44</v>
      </c>
      <c r="C29" s="28" t="s">
        <v>46</v>
      </c>
      <c r="D29" s="29">
        <v>6.89</v>
      </c>
      <c r="E29" s="30"/>
      <c r="F29" s="31" t="str">
        <f t="shared" si="1"/>
        <v/>
      </c>
      <c r="G29" s="32">
        <f t="shared" si="3"/>
        <v>45219.208333333336</v>
      </c>
      <c r="H29" s="32">
        <f t="shared" si="2"/>
        <v>45219.208333333336</v>
      </c>
    </row>
    <row r="30" spans="1:10" ht="15.75" x14ac:dyDescent="0.25">
      <c r="A30" s="33" t="s">
        <v>47</v>
      </c>
      <c r="B30" s="28" t="s">
        <v>46</v>
      </c>
      <c r="C30" s="28" t="s">
        <v>103</v>
      </c>
      <c r="D30" s="29">
        <v>9.1</v>
      </c>
      <c r="E30" s="30"/>
      <c r="F30" s="31" t="str">
        <f t="shared" si="1"/>
        <v/>
      </c>
      <c r="G30" s="32">
        <f t="shared" si="3"/>
        <v>45219.208333333336</v>
      </c>
      <c r="H30" s="32">
        <f t="shared" si="2"/>
        <v>45219.208333333336</v>
      </c>
    </row>
    <row r="31" spans="1:10" ht="15.75" x14ac:dyDescent="0.25">
      <c r="A31" s="33" t="s">
        <v>48</v>
      </c>
      <c r="B31" s="28" t="s">
        <v>103</v>
      </c>
      <c r="C31" s="28" t="s">
        <v>49</v>
      </c>
      <c r="D31" s="29">
        <v>4.05</v>
      </c>
      <c r="E31" s="30"/>
      <c r="F31" s="31" t="str">
        <f t="shared" si="1"/>
        <v/>
      </c>
      <c r="G31" s="32">
        <f t="shared" si="3"/>
        <v>45219.208333333336</v>
      </c>
      <c r="H31" s="32">
        <f t="shared" si="2"/>
        <v>45219.208333333336</v>
      </c>
    </row>
    <row r="32" spans="1:10" ht="15.75" x14ac:dyDescent="0.25">
      <c r="A32" s="33" t="s">
        <v>50</v>
      </c>
      <c r="B32" s="28" t="s">
        <v>49</v>
      </c>
      <c r="C32" s="28" t="s">
        <v>51</v>
      </c>
      <c r="D32" s="29">
        <v>5.7</v>
      </c>
      <c r="E32" s="30"/>
      <c r="F32" s="31" t="str">
        <f t="shared" si="1"/>
        <v/>
      </c>
      <c r="G32" s="32">
        <f t="shared" si="3"/>
        <v>45219.208333333336</v>
      </c>
      <c r="H32" s="32">
        <f t="shared" si="2"/>
        <v>45219.208333333336</v>
      </c>
    </row>
    <row r="33" spans="1:8" ht="15.75" x14ac:dyDescent="0.25">
      <c r="A33" s="33" t="s">
        <v>52</v>
      </c>
      <c r="B33" s="28" t="s">
        <v>51</v>
      </c>
      <c r="C33" s="28" t="s">
        <v>53</v>
      </c>
      <c r="D33" s="29">
        <v>4.28</v>
      </c>
      <c r="E33" s="30"/>
      <c r="F33" s="31" t="str">
        <f t="shared" si="1"/>
        <v/>
      </c>
      <c r="G33" s="32">
        <f t="shared" si="3"/>
        <v>45219.208333333336</v>
      </c>
      <c r="H33" s="32">
        <f t="shared" si="2"/>
        <v>45219.208333333336</v>
      </c>
    </row>
    <row r="34" spans="1:8" ht="15.75" x14ac:dyDescent="0.25">
      <c r="A34" s="33" t="s">
        <v>54</v>
      </c>
      <c r="B34" s="28" t="s">
        <v>53</v>
      </c>
      <c r="C34" s="28" t="s">
        <v>55</v>
      </c>
      <c r="D34" s="29">
        <v>6.63</v>
      </c>
      <c r="E34" s="30"/>
      <c r="F34" s="31" t="str">
        <f t="shared" si="1"/>
        <v/>
      </c>
      <c r="G34" s="32">
        <f t="shared" si="3"/>
        <v>45219.208333333336</v>
      </c>
      <c r="H34" s="32">
        <f t="shared" si="2"/>
        <v>45219.208333333336</v>
      </c>
    </row>
    <row r="35" spans="1:8" ht="15.75" x14ac:dyDescent="0.25">
      <c r="A35" s="33" t="s">
        <v>56</v>
      </c>
      <c r="B35" s="28" t="s">
        <v>55</v>
      </c>
      <c r="C35" s="28" t="s">
        <v>104</v>
      </c>
      <c r="D35" s="29">
        <v>3.7</v>
      </c>
      <c r="E35" s="30"/>
      <c r="F35" s="31" t="str">
        <f t="shared" si="1"/>
        <v/>
      </c>
      <c r="G35" s="32">
        <f t="shared" si="3"/>
        <v>45219.208333333336</v>
      </c>
      <c r="H35" s="32">
        <f t="shared" si="2"/>
        <v>45219.208333333336</v>
      </c>
    </row>
    <row r="36" spans="1:8" ht="15.75" x14ac:dyDescent="0.25">
      <c r="A36" s="33" t="s">
        <v>57</v>
      </c>
      <c r="B36" s="28" t="s">
        <v>104</v>
      </c>
      <c r="C36" s="28" t="s">
        <v>101</v>
      </c>
      <c r="D36" s="29">
        <v>7.07</v>
      </c>
      <c r="E36" s="30"/>
      <c r="F36" s="31" t="str">
        <f t="shared" si="1"/>
        <v/>
      </c>
      <c r="G36" s="32">
        <f t="shared" si="3"/>
        <v>45219.208333333336</v>
      </c>
      <c r="H36" s="32">
        <f t="shared" si="2"/>
        <v>45219.208333333336</v>
      </c>
    </row>
    <row r="37" spans="1:8" ht="15.75" x14ac:dyDescent="0.25">
      <c r="A37" s="33" t="s">
        <v>58</v>
      </c>
      <c r="B37" s="28" t="s">
        <v>101</v>
      </c>
      <c r="C37" s="28" t="s">
        <v>95</v>
      </c>
      <c r="D37" s="29">
        <v>7.44</v>
      </c>
      <c r="E37" s="30"/>
      <c r="F37" s="31" t="str">
        <f t="shared" si="1"/>
        <v/>
      </c>
      <c r="G37" s="32">
        <f t="shared" si="3"/>
        <v>45219.208333333336</v>
      </c>
      <c r="H37" s="32">
        <f t="shared" si="2"/>
        <v>45219.208333333336</v>
      </c>
    </row>
    <row r="38" spans="1:8" ht="31.5" x14ac:dyDescent="0.25">
      <c r="A38" s="33" t="s">
        <v>59</v>
      </c>
      <c r="B38" s="28" t="s">
        <v>95</v>
      </c>
      <c r="C38" s="28" t="s">
        <v>96</v>
      </c>
      <c r="D38" s="29">
        <v>6.1</v>
      </c>
      <c r="E38" s="30"/>
      <c r="F38" s="31" t="str">
        <f t="shared" si="1"/>
        <v/>
      </c>
      <c r="G38" s="32">
        <f t="shared" si="3"/>
        <v>45219.208333333336</v>
      </c>
      <c r="H38" s="32">
        <f t="shared" si="2"/>
        <v>45219.208333333336</v>
      </c>
    </row>
    <row r="39" spans="1:8" ht="31.5" x14ac:dyDescent="0.25">
      <c r="A39" s="33" t="s">
        <v>60</v>
      </c>
      <c r="B39" s="28" t="s">
        <v>96</v>
      </c>
      <c r="C39" s="28" t="s">
        <v>97</v>
      </c>
      <c r="D39" s="29">
        <v>9.3000000000000007</v>
      </c>
      <c r="E39" s="30"/>
      <c r="F39" s="31" t="str">
        <f t="shared" si="1"/>
        <v/>
      </c>
      <c r="G39" s="32">
        <f t="shared" si="3"/>
        <v>45219.208333333336</v>
      </c>
      <c r="H39" s="32">
        <f t="shared" si="2"/>
        <v>45219.208333333336</v>
      </c>
    </row>
    <row r="40" spans="1:8" ht="15.75" x14ac:dyDescent="0.25">
      <c r="A40" s="33" t="s">
        <v>61</v>
      </c>
      <c r="B40" s="28" t="s">
        <v>97</v>
      </c>
      <c r="C40" s="28" t="s">
        <v>98</v>
      </c>
      <c r="D40" s="29">
        <v>4.16</v>
      </c>
      <c r="E40" s="30"/>
      <c r="F40" s="31" t="str">
        <f t="shared" si="1"/>
        <v/>
      </c>
      <c r="G40" s="32">
        <f t="shared" si="3"/>
        <v>45219.208333333336</v>
      </c>
      <c r="H40" s="32">
        <f t="shared" si="2"/>
        <v>45219.208333333336</v>
      </c>
    </row>
    <row r="41" spans="1:8" ht="15.75" x14ac:dyDescent="0.25">
      <c r="A41" s="33" t="s">
        <v>62</v>
      </c>
      <c r="B41" s="28" t="s">
        <v>98</v>
      </c>
      <c r="C41" s="28" t="s">
        <v>63</v>
      </c>
      <c r="D41" s="29">
        <v>6.25</v>
      </c>
      <c r="E41" s="30"/>
      <c r="F41" s="31" t="str">
        <f t="shared" si="1"/>
        <v/>
      </c>
      <c r="G41" s="32">
        <f t="shared" si="3"/>
        <v>45219.208333333336</v>
      </c>
      <c r="H41" s="32">
        <f t="shared" si="2"/>
        <v>45219.208333333336</v>
      </c>
    </row>
    <row r="42" spans="1:8" ht="15.75" x14ac:dyDescent="0.25">
      <c r="A42" s="33" t="s">
        <v>64</v>
      </c>
      <c r="B42" s="28" t="s">
        <v>63</v>
      </c>
      <c r="C42" s="28" t="s">
        <v>106</v>
      </c>
      <c r="D42" s="29">
        <v>7.45</v>
      </c>
      <c r="E42" s="30"/>
      <c r="F42" s="31" t="str">
        <f t="shared" si="1"/>
        <v/>
      </c>
      <c r="G42" s="32">
        <f t="shared" si="3"/>
        <v>45219.208333333336</v>
      </c>
      <c r="H42" s="32">
        <f t="shared" si="2"/>
        <v>45219.208333333336</v>
      </c>
    </row>
    <row r="43" spans="1:8" ht="15.75" x14ac:dyDescent="0.25">
      <c r="A43" s="33" t="s">
        <v>65</v>
      </c>
      <c r="B43" s="28" t="s">
        <v>106</v>
      </c>
      <c r="C43" s="28" t="s">
        <v>107</v>
      </c>
      <c r="D43" s="29">
        <v>4.2</v>
      </c>
      <c r="E43" s="30"/>
      <c r="F43" s="31" t="str">
        <f t="shared" si="1"/>
        <v/>
      </c>
      <c r="G43" s="32">
        <f t="shared" si="3"/>
        <v>45219.208333333336</v>
      </c>
      <c r="H43" s="32">
        <f t="shared" si="2"/>
        <v>45219.208333333336</v>
      </c>
    </row>
    <row r="44" spans="1:8" ht="15.75" x14ac:dyDescent="0.25">
      <c r="A44" s="33" t="s">
        <v>66</v>
      </c>
      <c r="B44" s="28" t="s">
        <v>107</v>
      </c>
      <c r="C44" s="28" t="s">
        <v>67</v>
      </c>
      <c r="D44" s="29">
        <v>5.63</v>
      </c>
      <c r="E44" s="30"/>
      <c r="F44" s="31" t="str">
        <f t="shared" si="1"/>
        <v/>
      </c>
      <c r="G44" s="32">
        <f t="shared" si="3"/>
        <v>45219.208333333336</v>
      </c>
      <c r="H44" s="32">
        <f t="shared" si="2"/>
        <v>45219.208333333336</v>
      </c>
    </row>
    <row r="45" spans="1:8" ht="15.75" x14ac:dyDescent="0.25">
      <c r="A45" s="33" t="s">
        <v>68</v>
      </c>
      <c r="B45" s="28" t="s">
        <v>67</v>
      </c>
      <c r="C45" s="28" t="s">
        <v>69</v>
      </c>
      <c r="D45" s="29">
        <v>3.65</v>
      </c>
      <c r="E45" s="30"/>
      <c r="F45" s="31" t="str">
        <f t="shared" si="1"/>
        <v/>
      </c>
      <c r="G45" s="32">
        <f t="shared" si="3"/>
        <v>45219.208333333336</v>
      </c>
      <c r="H45" s="32">
        <f t="shared" si="2"/>
        <v>45219.208333333336</v>
      </c>
    </row>
    <row r="46" spans="1:8" ht="15.75" x14ac:dyDescent="0.25">
      <c r="A46" s="33" t="s">
        <v>70</v>
      </c>
      <c r="B46" s="28" t="s">
        <v>69</v>
      </c>
      <c r="C46" s="28" t="s">
        <v>100</v>
      </c>
      <c r="D46" s="29">
        <v>4.3600000000000003</v>
      </c>
      <c r="E46" s="30"/>
      <c r="F46" s="31" t="str">
        <f t="shared" si="1"/>
        <v/>
      </c>
      <c r="G46" s="32">
        <f t="shared" si="3"/>
        <v>45219.208333333336</v>
      </c>
      <c r="H46" s="32">
        <f t="shared" si="2"/>
        <v>45219.208333333336</v>
      </c>
    </row>
    <row r="47" spans="1:8" ht="15.75" x14ac:dyDescent="0.25">
      <c r="A47" s="33" t="s">
        <v>71</v>
      </c>
      <c r="B47" s="28" t="s">
        <v>100</v>
      </c>
      <c r="C47" s="28" t="s">
        <v>72</v>
      </c>
      <c r="D47" s="29">
        <v>6.42</v>
      </c>
      <c r="E47" s="30"/>
      <c r="F47" s="31" t="str">
        <f t="shared" si="1"/>
        <v/>
      </c>
      <c r="G47" s="32">
        <f t="shared" si="3"/>
        <v>45219.208333333336</v>
      </c>
      <c r="H47" s="32">
        <f t="shared" si="2"/>
        <v>45219.208333333336</v>
      </c>
    </row>
    <row r="48" spans="1:8" ht="15.75" x14ac:dyDescent="0.25">
      <c r="A48" s="33" t="s">
        <v>73</v>
      </c>
      <c r="B48" s="28" t="s">
        <v>72</v>
      </c>
      <c r="C48" s="28" t="s">
        <v>74</v>
      </c>
      <c r="D48" s="29">
        <v>3.35</v>
      </c>
      <c r="E48" s="30"/>
      <c r="F48" s="31" t="str">
        <f t="shared" si="1"/>
        <v/>
      </c>
      <c r="G48" s="32">
        <f t="shared" si="3"/>
        <v>45219.208333333336</v>
      </c>
      <c r="H48" s="32">
        <f t="shared" si="2"/>
        <v>45219.208333333336</v>
      </c>
    </row>
    <row r="49" spans="1:8" ht="15.75" x14ac:dyDescent="0.25">
      <c r="A49" s="33" t="s">
        <v>75</v>
      </c>
      <c r="B49" s="28" t="s">
        <v>74</v>
      </c>
      <c r="C49" s="28" t="s">
        <v>76</v>
      </c>
      <c r="D49" s="29">
        <v>3.61</v>
      </c>
      <c r="E49" s="30"/>
      <c r="F49" s="31" t="str">
        <f t="shared" si="1"/>
        <v/>
      </c>
      <c r="G49" s="32">
        <f t="shared" si="3"/>
        <v>45219.208333333336</v>
      </c>
      <c r="H49" s="32">
        <f t="shared" si="2"/>
        <v>45219.208333333336</v>
      </c>
    </row>
    <row r="50" spans="1:8" ht="15.75" x14ac:dyDescent="0.25">
      <c r="A50" s="33" t="s">
        <v>77</v>
      </c>
      <c r="B50" s="28" t="s">
        <v>76</v>
      </c>
      <c r="C50" s="28" t="s">
        <v>78</v>
      </c>
      <c r="D50" s="29">
        <v>8.7100000000000009</v>
      </c>
      <c r="E50" s="30"/>
      <c r="F50" s="31" t="str">
        <f t="shared" si="1"/>
        <v/>
      </c>
      <c r="G50" s="32">
        <f t="shared" si="3"/>
        <v>45219.208333333336</v>
      </c>
      <c r="H50" s="32">
        <f t="shared" si="2"/>
        <v>45219.208333333336</v>
      </c>
    </row>
    <row r="51" spans="1:8" ht="15.75" x14ac:dyDescent="0.25">
      <c r="A51" s="33" t="s">
        <v>79</v>
      </c>
      <c r="B51" s="28" t="s">
        <v>78</v>
      </c>
      <c r="C51" s="28" t="s">
        <v>109</v>
      </c>
      <c r="D51" s="29">
        <v>8.58</v>
      </c>
      <c r="E51" s="30"/>
      <c r="F51" s="31" t="str">
        <f t="shared" si="1"/>
        <v/>
      </c>
      <c r="G51" s="32">
        <f t="shared" si="3"/>
        <v>45219.208333333336</v>
      </c>
      <c r="H51" s="32">
        <f t="shared" si="2"/>
        <v>45219.208333333336</v>
      </c>
    </row>
    <row r="52" spans="1:8" ht="15.75" x14ac:dyDescent="0.25">
      <c r="A52" s="33" t="s">
        <v>80</v>
      </c>
      <c r="B52" s="28" t="s">
        <v>109</v>
      </c>
      <c r="C52" s="28" t="s">
        <v>81</v>
      </c>
      <c r="D52" s="29">
        <v>3.91</v>
      </c>
      <c r="E52" s="30"/>
      <c r="F52" s="31" t="str">
        <f t="shared" si="1"/>
        <v/>
      </c>
      <c r="G52" s="32">
        <f t="shared" si="3"/>
        <v>45219.208333333336</v>
      </c>
      <c r="H52" s="32">
        <f t="shared" si="2"/>
        <v>45219.208333333336</v>
      </c>
    </row>
    <row r="53" spans="1:8" ht="15.75" x14ac:dyDescent="0.25">
      <c r="A53" s="33" t="s">
        <v>82</v>
      </c>
      <c r="B53" s="28" t="s">
        <v>81</v>
      </c>
      <c r="C53" s="28" t="s">
        <v>83</v>
      </c>
      <c r="D53" s="29">
        <v>2.63</v>
      </c>
      <c r="E53" s="30"/>
      <c r="F53" s="31" t="str">
        <f t="shared" si="1"/>
        <v/>
      </c>
      <c r="G53" s="32">
        <f t="shared" si="3"/>
        <v>45219.208333333336</v>
      </c>
      <c r="H53" s="32">
        <f t="shared" si="2"/>
        <v>45219.208333333336</v>
      </c>
    </row>
    <row r="54" spans="1:8" ht="15.75" x14ac:dyDescent="0.25">
      <c r="A54" s="33" t="s">
        <v>84</v>
      </c>
      <c r="B54" s="28" t="s">
        <v>83</v>
      </c>
      <c r="C54" s="28" t="s">
        <v>85</v>
      </c>
      <c r="D54" s="29">
        <v>9.77</v>
      </c>
      <c r="E54" s="30"/>
      <c r="F54" s="31" t="str">
        <f t="shared" si="1"/>
        <v/>
      </c>
      <c r="G54" s="32">
        <f t="shared" si="3"/>
        <v>45219.208333333336</v>
      </c>
      <c r="H54" s="32">
        <f t="shared" si="2"/>
        <v>45219.208333333336</v>
      </c>
    </row>
    <row r="55" spans="1:8" ht="15.75" x14ac:dyDescent="0.25">
      <c r="A55" s="33" t="s">
        <v>86</v>
      </c>
      <c r="B55" s="28" t="s">
        <v>85</v>
      </c>
      <c r="C55" s="28" t="s">
        <v>87</v>
      </c>
      <c r="D55" s="29">
        <v>4.97</v>
      </c>
      <c r="E55" s="30"/>
      <c r="F55" s="31" t="str">
        <f t="shared" si="1"/>
        <v/>
      </c>
      <c r="G55" s="32">
        <f t="shared" si="3"/>
        <v>45219.208333333336</v>
      </c>
      <c r="H55" s="32">
        <f t="shared" si="2"/>
        <v>45219.208333333336</v>
      </c>
    </row>
    <row r="56" spans="1:8" ht="15.75" x14ac:dyDescent="0.25">
      <c r="A56" s="33" t="s">
        <v>88</v>
      </c>
      <c r="B56" s="28" t="s">
        <v>87</v>
      </c>
      <c r="C56" s="28" t="s">
        <v>105</v>
      </c>
      <c r="D56" s="29">
        <v>5.92</v>
      </c>
      <c r="E56" s="30"/>
      <c r="F56" s="31" t="str">
        <f t="shared" si="1"/>
        <v/>
      </c>
      <c r="G56" s="32">
        <f t="shared" si="3"/>
        <v>45219.208333333336</v>
      </c>
      <c r="H56" s="32">
        <f t="shared" si="2"/>
        <v>45219.208333333336</v>
      </c>
    </row>
    <row r="57" spans="1:8" ht="15.75" x14ac:dyDescent="0.25">
      <c r="A57" s="33" t="s">
        <v>89</v>
      </c>
      <c r="B57" s="28" t="s">
        <v>105</v>
      </c>
      <c r="C57" s="28" t="s">
        <v>90</v>
      </c>
      <c r="D57" s="29">
        <v>4.45</v>
      </c>
      <c r="E57" s="30"/>
      <c r="F57" s="31" t="str">
        <f t="shared" si="1"/>
        <v/>
      </c>
      <c r="G57" s="32">
        <f t="shared" si="3"/>
        <v>45219.208333333336</v>
      </c>
      <c r="H57" s="32">
        <f t="shared" si="2"/>
        <v>45219.208333333336</v>
      </c>
    </row>
    <row r="58" spans="1:8" ht="15.75" x14ac:dyDescent="0.25">
      <c r="A58" s="33" t="s">
        <v>91</v>
      </c>
      <c r="B58" s="28" t="s">
        <v>90</v>
      </c>
      <c r="C58" s="28" t="s">
        <v>99</v>
      </c>
      <c r="D58" s="29">
        <v>3.21</v>
      </c>
      <c r="E58" s="30"/>
      <c r="F58" s="31" t="str">
        <f t="shared" si="1"/>
        <v/>
      </c>
      <c r="G58" s="32">
        <f t="shared" si="3"/>
        <v>45219.208333333336</v>
      </c>
      <c r="H58" s="32">
        <f t="shared" si="2"/>
        <v>45219.208333333336</v>
      </c>
    </row>
    <row r="59" spans="1:8" ht="15.75" x14ac:dyDescent="0.25">
      <c r="A59" s="33" t="s">
        <v>92</v>
      </c>
      <c r="B59" s="28" t="s">
        <v>99</v>
      </c>
      <c r="C59" s="28" t="s">
        <v>93</v>
      </c>
      <c r="D59" s="29">
        <v>5.56</v>
      </c>
      <c r="E59" s="30"/>
      <c r="F59" s="31" t="str">
        <f t="shared" si="1"/>
        <v/>
      </c>
      <c r="G59" s="32">
        <f t="shared" si="3"/>
        <v>45219.208333333336</v>
      </c>
      <c r="H59" s="32">
        <f t="shared" si="2"/>
        <v>45219.208333333336</v>
      </c>
    </row>
    <row r="60" spans="1:8" ht="15.75" x14ac:dyDescent="0.25">
      <c r="A60" s="34" t="s">
        <v>94</v>
      </c>
      <c r="B60" s="34"/>
      <c r="C60" s="34"/>
      <c r="D60" s="35">
        <f>SUM(D24:D59)</f>
        <v>206.64000000000001</v>
      </c>
      <c r="E60" s="34"/>
      <c r="F60" s="35"/>
      <c r="G60" s="36"/>
      <c r="H60" s="37">
        <f>H59-G24</f>
        <v>0</v>
      </c>
    </row>
  </sheetData>
  <sheetProtection algorithmName="SHA-512" hashValue="x+gGykXoHl9+TzEDwLM90OKXu7xsBa27EMh/tLy1oLNrex/krKWXIjAM86cCOexFqBCA681fpZT20ST5/JTz6g==" saltValue="xMgvMJdy/rY8l/ejk4uM6Q==" spinCount="100000" sheet="1" objects="1" scenarios="1"/>
  <mergeCells count="8">
    <mergeCell ref="F11:J13"/>
    <mergeCell ref="F15:J18"/>
    <mergeCell ref="A1:C1"/>
    <mergeCell ref="F3:J3"/>
    <mergeCell ref="F4:J4"/>
    <mergeCell ref="F5:J5"/>
    <mergeCell ref="F6:J7"/>
    <mergeCell ref="F8:J10"/>
  </mergeCells>
  <conditionalFormatting sqref="B9:C9">
    <cfRule type="expression" dxfId="23" priority="15" stopIfTrue="1">
      <formula>$C$4&lt;2</formula>
    </cfRule>
  </conditionalFormatting>
  <conditionalFormatting sqref="B10:C10">
    <cfRule type="expression" dxfId="22" priority="16" stopIfTrue="1">
      <formula>$C$4&lt;3</formula>
    </cfRule>
  </conditionalFormatting>
  <conditionalFormatting sqref="B11:C11">
    <cfRule type="expression" dxfId="21" priority="17" stopIfTrue="1">
      <formula>$C$4&lt;4</formula>
    </cfRule>
  </conditionalFormatting>
  <conditionalFormatting sqref="B12:C12">
    <cfRule type="expression" dxfId="20" priority="18" stopIfTrue="1">
      <formula>$C$4&lt;5</formula>
    </cfRule>
  </conditionalFormatting>
  <conditionalFormatting sqref="B13:C13">
    <cfRule type="expression" dxfId="19" priority="19" stopIfTrue="1">
      <formula>$C$4&lt;6</formula>
    </cfRule>
  </conditionalFormatting>
  <conditionalFormatting sqref="B14:C14">
    <cfRule type="expression" dxfId="18" priority="20" stopIfTrue="1">
      <formula>$C$4&lt;7</formula>
    </cfRule>
  </conditionalFormatting>
  <conditionalFormatting sqref="B15:C15">
    <cfRule type="expression" dxfId="17" priority="21" stopIfTrue="1">
      <formula>$C$4&lt;8</formula>
    </cfRule>
  </conditionalFormatting>
  <conditionalFormatting sqref="B16:C16">
    <cfRule type="expression" dxfId="16" priority="22" stopIfTrue="1">
      <formula>$C$4&lt;9</formula>
    </cfRule>
  </conditionalFormatting>
  <conditionalFormatting sqref="B17:C17">
    <cfRule type="expression" dxfId="15" priority="23" stopIfTrue="1">
      <formula>$C$4&lt;10</formula>
    </cfRule>
  </conditionalFormatting>
  <conditionalFormatting sqref="B18:C18">
    <cfRule type="expression" dxfId="14" priority="24" stopIfTrue="1">
      <formula>$C$4&lt;11</formula>
    </cfRule>
  </conditionalFormatting>
  <conditionalFormatting sqref="B19:C19">
    <cfRule type="expression" dxfId="13" priority="25" stopIfTrue="1">
      <formula>$C$4&lt;12</formula>
    </cfRule>
  </conditionalFormatting>
  <conditionalFormatting sqref="B8:D8">
    <cfRule type="expression" dxfId="12" priority="1" stopIfTrue="1">
      <formula>$C$4&lt;1</formula>
    </cfRule>
  </conditionalFormatting>
  <conditionalFormatting sqref="C9:C19">
    <cfRule type="expression" dxfId="11" priority="13" stopIfTrue="1">
      <formula>$C$4&lt;1</formula>
    </cfRule>
  </conditionalFormatting>
  <conditionalFormatting sqref="D9">
    <cfRule type="expression" dxfId="10" priority="2" stopIfTrue="1">
      <formula>$C$4&lt;2</formula>
    </cfRule>
  </conditionalFormatting>
  <conditionalFormatting sqref="D10">
    <cfRule type="expression" dxfId="9" priority="3" stopIfTrue="1">
      <formula>$C$4&lt;3</formula>
    </cfRule>
  </conditionalFormatting>
  <conditionalFormatting sqref="D11">
    <cfRule type="expression" dxfId="8" priority="4" stopIfTrue="1">
      <formula>$C$4&lt;4</formula>
    </cfRule>
  </conditionalFormatting>
  <conditionalFormatting sqref="D12">
    <cfRule type="expression" dxfId="7" priority="5" stopIfTrue="1">
      <formula>$C$4&lt;5</formula>
    </cfRule>
  </conditionalFormatting>
  <conditionalFormatting sqref="D13">
    <cfRule type="expression" dxfId="6" priority="6" stopIfTrue="1">
      <formula>$C$4&lt;6</formula>
    </cfRule>
  </conditionalFormatting>
  <conditionalFormatting sqref="D14">
    <cfRule type="expression" dxfId="5" priority="7" stopIfTrue="1">
      <formula>$C$4&lt;7</formula>
    </cfRule>
  </conditionalFormatting>
  <conditionalFormatting sqref="D15">
    <cfRule type="expression" dxfId="4" priority="8" stopIfTrue="1">
      <formula>$C$4&lt;8</formula>
    </cfRule>
  </conditionalFormatting>
  <conditionalFormatting sqref="D16">
    <cfRule type="expression" dxfId="3" priority="9" stopIfTrue="1">
      <formula>$C$4&lt;9</formula>
    </cfRule>
  </conditionalFormatting>
  <conditionalFormatting sqref="D17">
    <cfRule type="expression" dxfId="2" priority="10" stopIfTrue="1">
      <formula>$C$4&lt;10</formula>
    </cfRule>
  </conditionalFormatting>
  <conditionalFormatting sqref="D18">
    <cfRule type="expression" dxfId="1" priority="11" stopIfTrue="1">
      <formula>$C$4&lt;11</formula>
    </cfRule>
  </conditionalFormatting>
  <conditionalFormatting sqref="D19">
    <cfRule type="expression" dxfId="0" priority="12" stopIfTrue="1">
      <formula>$C$4&lt;12</formula>
    </cfRule>
  </conditionalFormatting>
  <dataValidations count="1">
    <dataValidation type="list" operator="equal" showErrorMessage="1" sqref="E24:E59" xr:uid="{00000000-0002-0000-0000-000000000000}">
      <formula1>IF($C$4=1,$B$8,IF($C$4=2,$B$8:$B$9,IF($C$4=3,$B$8:$B$10,IF($C$4=4,$B$8:$B$11,IF($C$4=5,$B$8:$B$12,IF($C$4=6,$B$8:$B$13,IF($C$4=7,$B$8:$B$14,IF($C$4=8,$B$8:$B$15,IF($C$4=9,$B$8:$B$16,IF($C$4=10,$B$8:$B$17,IF($C$4=11,$B$8:$B$18,B$8:B$19)))))))))))</formula1>
      <formula2>0</formula2>
    </dataValidation>
  </dataValidations>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Base</vt:lpstr>
      <vt:lpstr>Excel_BuiltIn__FilterDatabase_1</vt:lpstr>
      <vt:lpstr>Excel_BuiltIn__FilterDatabase_1_1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brian_000</dc:creator>
  <cp:lastModifiedBy>Brian Malak</cp:lastModifiedBy>
  <dcterms:created xsi:type="dcterms:W3CDTF">2013-09-08T18:39:29Z</dcterms:created>
  <dcterms:modified xsi:type="dcterms:W3CDTF">2023-09-01T01:48:35Z</dcterms:modified>
</cp:coreProperties>
</file>